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Gordon\Documents\"/>
    </mc:Choice>
  </mc:AlternateContent>
  <bookViews>
    <workbookView xWindow="0" yWindow="0" windowWidth="25125" windowHeight="11610" xr2:uid="{988ACDF7-5ADE-4FDD-9CAB-6176D2AE996D}"/>
  </bookViews>
  <sheets>
    <sheet name="Decisions ROI Calculator" sheetId="7" r:id="rId1"/>
    <sheet name="1. Efficiency" sheetId="1" r:id="rId2"/>
    <sheet name="2. Flexibility" sheetId="3" r:id="rId3"/>
    <sheet name="3. Quality" sheetId="4" r:id="rId4"/>
    <sheet name="4. Speed" sheetId="5" r:id="rId5"/>
    <sheet name="Total" sheetId="6"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6" l="1"/>
  <c r="H12" i="6"/>
  <c r="G12" i="6"/>
  <c r="F12" i="6"/>
  <c r="E12" i="6"/>
  <c r="D12" i="6"/>
  <c r="D8" i="6"/>
  <c r="D7" i="6"/>
  <c r="D6" i="6"/>
  <c r="D5" i="6"/>
  <c r="H11" i="5"/>
  <c r="H10" i="5"/>
  <c r="G10" i="5"/>
  <c r="F10" i="5"/>
  <c r="E10" i="5"/>
  <c r="D10" i="5"/>
  <c r="H7" i="5"/>
  <c r="G7" i="5"/>
  <c r="F7" i="5"/>
  <c r="E7" i="5"/>
  <c r="D7" i="5"/>
  <c r="G8" i="4"/>
  <c r="G11" i="4" s="1"/>
  <c r="F8" i="4"/>
  <c r="F11" i="4" s="1"/>
  <c r="E8" i="4"/>
  <c r="E11" i="4" s="1"/>
  <c r="D8" i="4"/>
  <c r="D11" i="4" s="1"/>
  <c r="G8" i="3"/>
  <c r="G11" i="3" s="1"/>
  <c r="F8" i="3"/>
  <c r="F11" i="3" s="1"/>
  <c r="E8" i="3"/>
  <c r="E11" i="3" s="1"/>
  <c r="D8" i="3"/>
  <c r="D11" i="3" s="1"/>
  <c r="G12" i="4" l="1"/>
  <c r="G12" i="3"/>
  <c r="G12" i="1"/>
  <c r="G8" i="1"/>
  <c r="G9" i="1" s="1"/>
  <c r="G11" i="1" s="1"/>
  <c r="F8" i="1"/>
  <c r="F9" i="1" s="1"/>
  <c r="F11" i="1" s="1"/>
  <c r="E8" i="1"/>
  <c r="E9" i="1" s="1"/>
  <c r="E11" i="1" s="1"/>
  <c r="D8" i="1"/>
  <c r="D9" i="1" s="1"/>
  <c r="D11" i="1" s="1"/>
</calcChain>
</file>

<file path=xl/sharedStrings.xml><?xml version="1.0" encoding="utf-8"?>
<sst xmlns="http://schemas.openxmlformats.org/spreadsheetml/2006/main" count="55" uniqueCount="46">
  <si>
    <t>Year 1</t>
  </si>
  <si>
    <t>Year 2</t>
  </si>
  <si>
    <t>Year 3</t>
  </si>
  <si>
    <t>Productivity Gain (hours/week)</t>
  </si>
  <si>
    <t>Median US Salary</t>
  </si>
  <si>
    <t>Hours per year</t>
  </si>
  <si>
    <t>Productivity Gain per employee</t>
  </si>
  <si>
    <t>Avg Salary per hour</t>
  </si>
  <si>
    <t>Claims Team</t>
  </si>
  <si>
    <t>Claims Managers</t>
  </si>
  <si>
    <t>Accounting</t>
  </si>
  <si>
    <t>Employees Impacted</t>
  </si>
  <si>
    <t>IT</t>
  </si>
  <si>
    <t xml:space="preserve">   Total Annual Productivity Gains</t>
  </si>
  <si>
    <t>Year 4</t>
  </si>
  <si>
    <t>Year 5</t>
  </si>
  <si>
    <t>Baseline</t>
  </si>
  <si>
    <t>Total Annual Productivity Savings</t>
  </si>
  <si>
    <t>Annual Sales Growth</t>
  </si>
  <si>
    <t>Margin dollars on Sales Opportunity</t>
  </si>
  <si>
    <t xml:space="preserve">   Total Sales Gains through </t>
  </si>
  <si>
    <t>Flexible Delivery</t>
  </si>
  <si>
    <t>Flexible Pricing</t>
  </si>
  <si>
    <t>Manage Cheaper
Raw Materials</t>
  </si>
  <si>
    <t>Customer Specific Modifications</t>
  </si>
  <si>
    <t>Quality
 Improvement</t>
  </si>
  <si>
    <t>Reduce Rejection
Rates</t>
  </si>
  <si>
    <t>Real-Time Reporting</t>
  </si>
  <si>
    <t>Remote Monitoring</t>
  </si>
  <si>
    <t>Planned IT Project Hours</t>
  </si>
  <si>
    <t>Percent reduction in development</t>
  </si>
  <si>
    <t>Hours saved</t>
  </si>
  <si>
    <t>Median Programmer Salary (US 2015)</t>
  </si>
  <si>
    <t>Median Hourly Programming Wage</t>
  </si>
  <si>
    <t>Programming Time Saved</t>
  </si>
  <si>
    <t xml:space="preserve">     Total Value of Programming Time Saved</t>
  </si>
  <si>
    <t>1. Efficiency Savings</t>
  </si>
  <si>
    <t>2. Flexibility Improvments</t>
  </si>
  <si>
    <t>3. Quality Improvements</t>
  </si>
  <si>
    <t>4. Speed Improvements</t>
  </si>
  <si>
    <t>Cost of Decisions Perpetual License, development server</t>
  </si>
  <si>
    <t xml:space="preserve">   and ongoing maintenance and support.</t>
  </si>
  <si>
    <t xml:space="preserve">     Annual Positive Return on Decisions Investment</t>
  </si>
  <si>
    <t xml:space="preserve">           Total 5 Year ROI</t>
  </si>
  <si>
    <t>ROI 101: Return on Investment Calculator</t>
  </si>
  <si>
    <t xml:space="preserve">This workbook is intended to provide guidance toward building and justifying a return on investment for business process automation software. The examples on the following worksheets are there to provide guidance and can be deleted when you have calculated your own internal figures.  This cover sheet can also be deleted when you submit your final ROI calcuation.
Each section is designed to show an example of how improvements in efficiency, flexibility, quality and speed can be converted to a measurable impact.
Every company will have a different value proposition and the examples here are intended to spur thinking and help you analyze your specific situation.
You can use the final tab (Total) when putting together your ROI for submission and delete the rest of these worksheets. Again, this workbook is intended as a thought generating exercise.
Reach out if you have any questions at all to sales@decisions.com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</si>
</sst>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2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44" fontId="2" fillId="0" borderId="0" applyFont="0" applyFill="0" applyBorder="0" applyAlignment="0" applyProtection="0"/>
  </cellStyleXfs>
  <cellXfs count="28">
    <xf numFmtId="0" fontId="0" fillId="0" borderId="0" xfId="0"/>
    <xf numFmtId="6" fontId="0" fillId="0" borderId="0" xfId="0" applyNumberFormat="1"/>
    <xf numFmtId="38" fontId="0" fillId="0" borderId="0" xfId="0" applyNumberFormat="1" applyAlignment="1">
      <alignment horizontal="center"/>
    </xf>
    <xf numFmtId="0" fontId="0" fillId="0" borderId="0" xfId="0" applyAlignment="1">
      <alignment horizontal="center"/>
    </xf>
    <xf numFmtId="6" fontId="0" fillId="0" borderId="0" xfId="0" applyNumberFormat="1" applyAlignment="1">
      <alignment horizontal="center"/>
    </xf>
    <xf numFmtId="8" fontId="0" fillId="0" borderId="0" xfId="0" applyNumberFormat="1" applyAlignment="1">
      <alignment horizontal="center"/>
    </xf>
    <xf numFmtId="6" fontId="0" fillId="0" borderId="2" xfId="0" applyNumberFormat="1" applyBorder="1" applyAlignment="1">
      <alignment horizontal="center"/>
    </xf>
    <xf numFmtId="6" fontId="0" fillId="0" borderId="3" xfId="0" applyNumberFormat="1" applyBorder="1" applyAlignment="1">
      <alignment horizontal="center"/>
    </xf>
    <xf numFmtId="3" fontId="0" fillId="0" borderId="0" xfId="0" applyNumberFormat="1"/>
    <xf numFmtId="0" fontId="3" fillId="0" borderId="0" xfId="0" applyFont="1" applyAlignment="1">
      <alignment horizontal="center"/>
    </xf>
    <xf numFmtId="9"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9" fontId="0" fillId="0" borderId="0" xfId="0" applyNumberFormat="1"/>
    <xf numFmtId="44" fontId="0" fillId="0" borderId="0" xfId="1" applyFont="1"/>
    <xf numFmtId="44" fontId="0" fillId="0" borderId="2" xfId="0" applyNumberFormat="1" applyBorder="1"/>
    <xf numFmtId="44" fontId="0" fillId="0" borderId="3" xfId="0" applyNumberFormat="1" applyBorder="1"/>
    <xf numFmtId="164" fontId="0" fillId="0" borderId="0" xfId="1" applyNumberFormat="1" applyFont="1"/>
    <xf numFmtId="0" fontId="0" fillId="0" borderId="2" xfId="0" applyBorder="1"/>
    <xf numFmtId="164" fontId="0" fillId="0" borderId="2" xfId="0" applyNumberFormat="1" applyBorder="1"/>
    <xf numFmtId="164" fontId="0" fillId="0" borderId="4" xfId="0" applyNumberFormat="1" applyBorder="1"/>
    <xf numFmtId="164" fontId="0" fillId="0" borderId="3" xfId="0" applyNumberFormat="1" applyBorder="1"/>
    <xf numFmtId="0" fontId="0" fillId="0" borderId="0" xfId="0" applyAlignment="1">
      <alignment vertical="top" wrapText="1"/>
    </xf>
    <xf numFmtId="0" fontId="3"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5</xdr:col>
      <xdr:colOff>180975</xdr:colOff>
      <xdr:row>6</xdr:row>
      <xdr:rowOff>114300</xdr:rowOff>
    </xdr:to>
    <xdr:pic>
      <xdr:nvPicPr>
        <xdr:cNvPr id="3" name="Picture 2">
          <a:extLst>
            <a:ext uri="{FF2B5EF4-FFF2-40B4-BE49-F238E27FC236}">
              <a16:creationId xmlns:a16="http://schemas.microsoft.com/office/drawing/2014/main" id="{BE9CF2A5-41CB-45D9-BDC4-98F5FF6782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0"/>
          <a:ext cx="3048000"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A5D41-F8A7-4FD6-A739-3365BD02DAAE}">
  <dimension ref="A8:K35"/>
  <sheetViews>
    <sheetView showGridLines="0" tabSelected="1" workbookViewId="0"/>
  </sheetViews>
  <sheetFormatPr defaultRowHeight="15" x14ac:dyDescent="0.25"/>
  <sheetData>
    <row r="8" spans="1:11" ht="27.75" customHeight="1" x14ac:dyDescent="0.5">
      <c r="A8" s="23" t="s">
        <v>44</v>
      </c>
      <c r="B8" s="23"/>
      <c r="C8" s="23"/>
      <c r="D8" s="23"/>
      <c r="E8" s="23"/>
      <c r="F8" s="23"/>
      <c r="G8" s="23"/>
      <c r="H8" s="23"/>
      <c r="I8" s="23"/>
      <c r="J8" s="23"/>
      <c r="K8" s="23"/>
    </row>
    <row r="9" spans="1:11" ht="27.75" customHeight="1" x14ac:dyDescent="0.5">
      <c r="A9" s="9"/>
      <c r="B9" s="9"/>
      <c r="C9" s="9"/>
      <c r="D9" s="9"/>
      <c r="E9" s="9"/>
      <c r="F9" s="9"/>
      <c r="G9" s="9"/>
      <c r="H9" s="9"/>
      <c r="I9" s="9"/>
      <c r="J9" s="9"/>
      <c r="K9" s="9"/>
    </row>
    <row r="10" spans="1:11" x14ac:dyDescent="0.25">
      <c r="B10" s="22" t="s">
        <v>45</v>
      </c>
      <c r="C10" s="22"/>
      <c r="D10" s="22"/>
      <c r="E10" s="22"/>
      <c r="F10" s="22"/>
      <c r="G10" s="22"/>
      <c r="H10" s="22"/>
      <c r="I10" s="22"/>
      <c r="J10" s="22"/>
      <c r="K10" s="22"/>
    </row>
    <row r="11" spans="1:11" x14ac:dyDescent="0.25">
      <c r="B11" s="22"/>
      <c r="C11" s="22"/>
      <c r="D11" s="22"/>
      <c r="E11" s="22"/>
      <c r="F11" s="22"/>
      <c r="G11" s="22"/>
      <c r="H11" s="22"/>
      <c r="I11" s="22"/>
      <c r="J11" s="22"/>
      <c r="K11" s="22"/>
    </row>
    <row r="12" spans="1:11" x14ac:dyDescent="0.25">
      <c r="B12" s="22"/>
      <c r="C12" s="22"/>
      <c r="D12" s="22"/>
      <c r="E12" s="22"/>
      <c r="F12" s="22"/>
      <c r="G12" s="22"/>
      <c r="H12" s="22"/>
      <c r="I12" s="22"/>
      <c r="J12" s="22"/>
      <c r="K12" s="22"/>
    </row>
    <row r="13" spans="1:11" x14ac:dyDescent="0.25">
      <c r="B13" s="22"/>
      <c r="C13" s="22"/>
      <c r="D13" s="22"/>
      <c r="E13" s="22"/>
      <c r="F13" s="22"/>
      <c r="G13" s="22"/>
      <c r="H13" s="22"/>
      <c r="I13" s="22"/>
      <c r="J13" s="22"/>
      <c r="K13" s="22"/>
    </row>
    <row r="14" spans="1:11" x14ac:dyDescent="0.25">
      <c r="B14" s="22"/>
      <c r="C14" s="22"/>
      <c r="D14" s="22"/>
      <c r="E14" s="22"/>
      <c r="F14" s="22"/>
      <c r="G14" s="22"/>
      <c r="H14" s="22"/>
      <c r="I14" s="22"/>
      <c r="J14" s="22"/>
      <c r="K14" s="22"/>
    </row>
    <row r="15" spans="1:11" x14ac:dyDescent="0.25">
      <c r="B15" s="22"/>
      <c r="C15" s="22"/>
      <c r="D15" s="22"/>
      <c r="E15" s="22"/>
      <c r="F15" s="22"/>
      <c r="G15" s="22"/>
      <c r="H15" s="22"/>
      <c r="I15" s="22"/>
      <c r="J15" s="22"/>
      <c r="K15" s="22"/>
    </row>
    <row r="16" spans="1:11" x14ac:dyDescent="0.25">
      <c r="B16" s="22"/>
      <c r="C16" s="22"/>
      <c r="D16" s="22"/>
      <c r="E16" s="22"/>
      <c r="F16" s="22"/>
      <c r="G16" s="22"/>
      <c r="H16" s="22"/>
      <c r="I16" s="22"/>
      <c r="J16" s="22"/>
      <c r="K16" s="22"/>
    </row>
    <row r="17" spans="2:11" x14ac:dyDescent="0.25">
      <c r="B17" s="22"/>
      <c r="C17" s="22"/>
      <c r="D17" s="22"/>
      <c r="E17" s="22"/>
      <c r="F17" s="22"/>
      <c r="G17" s="22"/>
      <c r="H17" s="22"/>
      <c r="I17" s="22"/>
      <c r="J17" s="22"/>
      <c r="K17" s="22"/>
    </row>
    <row r="18" spans="2:11" x14ac:dyDescent="0.25">
      <c r="B18" s="22"/>
      <c r="C18" s="22"/>
      <c r="D18" s="22"/>
      <c r="E18" s="22"/>
      <c r="F18" s="22"/>
      <c r="G18" s="22"/>
      <c r="H18" s="22"/>
      <c r="I18" s="22"/>
      <c r="J18" s="22"/>
      <c r="K18" s="22"/>
    </row>
    <row r="19" spans="2:11" x14ac:dyDescent="0.25">
      <c r="B19" s="22"/>
      <c r="C19" s="22"/>
      <c r="D19" s="22"/>
      <c r="E19" s="22"/>
      <c r="F19" s="22"/>
      <c r="G19" s="22"/>
      <c r="H19" s="22"/>
      <c r="I19" s="22"/>
      <c r="J19" s="22"/>
      <c r="K19" s="22"/>
    </row>
    <row r="20" spans="2:11" x14ac:dyDescent="0.25">
      <c r="B20" s="22"/>
      <c r="C20" s="22"/>
      <c r="D20" s="22"/>
      <c r="E20" s="22"/>
      <c r="F20" s="22"/>
      <c r="G20" s="22"/>
      <c r="H20" s="22"/>
      <c r="I20" s="22"/>
      <c r="J20" s="22"/>
      <c r="K20" s="22"/>
    </row>
    <row r="21" spans="2:11" x14ac:dyDescent="0.25">
      <c r="B21" s="22"/>
      <c r="C21" s="22"/>
      <c r="D21" s="22"/>
      <c r="E21" s="22"/>
      <c r="F21" s="22"/>
      <c r="G21" s="22"/>
      <c r="H21" s="22"/>
      <c r="I21" s="22"/>
      <c r="J21" s="22"/>
      <c r="K21" s="22"/>
    </row>
    <row r="22" spans="2:11" x14ac:dyDescent="0.25">
      <c r="B22" s="22"/>
      <c r="C22" s="22"/>
      <c r="D22" s="22"/>
      <c r="E22" s="22"/>
      <c r="F22" s="22"/>
      <c r="G22" s="22"/>
      <c r="H22" s="22"/>
      <c r="I22" s="22"/>
      <c r="J22" s="22"/>
      <c r="K22" s="22"/>
    </row>
    <row r="23" spans="2:11" x14ac:dyDescent="0.25">
      <c r="B23" s="22"/>
      <c r="C23" s="22"/>
      <c r="D23" s="22"/>
      <c r="E23" s="22"/>
      <c r="F23" s="22"/>
      <c r="G23" s="22"/>
      <c r="H23" s="22"/>
      <c r="I23" s="22"/>
      <c r="J23" s="22"/>
      <c r="K23" s="22"/>
    </row>
    <row r="24" spans="2:11" x14ac:dyDescent="0.25">
      <c r="B24" s="22"/>
      <c r="C24" s="22"/>
      <c r="D24" s="22"/>
      <c r="E24" s="22"/>
      <c r="F24" s="22"/>
      <c r="G24" s="22"/>
      <c r="H24" s="22"/>
      <c r="I24" s="22"/>
      <c r="J24" s="22"/>
      <c r="K24" s="22"/>
    </row>
    <row r="25" spans="2:11" x14ac:dyDescent="0.25">
      <c r="B25" s="22"/>
      <c r="C25" s="22"/>
      <c r="D25" s="22"/>
      <c r="E25" s="22"/>
      <c r="F25" s="22"/>
      <c r="G25" s="22"/>
      <c r="H25" s="22"/>
      <c r="I25" s="22"/>
      <c r="J25" s="22"/>
      <c r="K25" s="22"/>
    </row>
    <row r="26" spans="2:11" x14ac:dyDescent="0.25">
      <c r="B26" s="22"/>
      <c r="C26" s="22"/>
      <c r="D26" s="22"/>
      <c r="E26" s="22"/>
      <c r="F26" s="22"/>
      <c r="G26" s="22"/>
      <c r="H26" s="22"/>
      <c r="I26" s="22"/>
      <c r="J26" s="22"/>
      <c r="K26" s="22"/>
    </row>
    <row r="27" spans="2:11" x14ac:dyDescent="0.25">
      <c r="B27" s="22"/>
      <c r="C27" s="22"/>
      <c r="D27" s="22"/>
      <c r="E27" s="22"/>
      <c r="F27" s="22"/>
      <c r="G27" s="22"/>
      <c r="H27" s="22"/>
      <c r="I27" s="22"/>
      <c r="J27" s="22"/>
      <c r="K27" s="22"/>
    </row>
    <row r="28" spans="2:11" x14ac:dyDescent="0.25">
      <c r="B28" s="22"/>
      <c r="C28" s="22"/>
      <c r="D28" s="22"/>
      <c r="E28" s="22"/>
      <c r="F28" s="22"/>
      <c r="G28" s="22"/>
      <c r="H28" s="22"/>
      <c r="I28" s="22"/>
      <c r="J28" s="22"/>
      <c r="K28" s="22"/>
    </row>
    <row r="29" spans="2:11" x14ac:dyDescent="0.25">
      <c r="B29" s="22"/>
      <c r="C29" s="22"/>
      <c r="D29" s="22"/>
      <c r="E29" s="22"/>
      <c r="F29" s="22"/>
      <c r="G29" s="22"/>
      <c r="H29" s="22"/>
      <c r="I29" s="22"/>
      <c r="J29" s="22"/>
      <c r="K29" s="22"/>
    </row>
    <row r="30" spans="2:11" x14ac:dyDescent="0.25">
      <c r="B30" s="22"/>
      <c r="C30" s="22"/>
      <c r="D30" s="22"/>
      <c r="E30" s="22"/>
      <c r="F30" s="22"/>
      <c r="G30" s="22"/>
      <c r="H30" s="22"/>
      <c r="I30" s="22"/>
      <c r="J30" s="22"/>
      <c r="K30" s="22"/>
    </row>
    <row r="31" spans="2:11" x14ac:dyDescent="0.25">
      <c r="B31" s="22"/>
      <c r="C31" s="22"/>
      <c r="D31" s="22"/>
      <c r="E31" s="22"/>
      <c r="F31" s="22"/>
      <c r="G31" s="22"/>
      <c r="H31" s="22"/>
      <c r="I31" s="22"/>
      <c r="J31" s="22"/>
      <c r="K31" s="22"/>
    </row>
    <row r="32" spans="2:11" x14ac:dyDescent="0.25">
      <c r="B32" s="22"/>
      <c r="C32" s="22"/>
      <c r="D32" s="22"/>
      <c r="E32" s="22"/>
      <c r="F32" s="22"/>
      <c r="G32" s="22"/>
      <c r="H32" s="22"/>
      <c r="I32" s="22"/>
      <c r="J32" s="22"/>
      <c r="K32" s="22"/>
    </row>
    <row r="33" spans="2:11" x14ac:dyDescent="0.25">
      <c r="B33" s="22"/>
      <c r="C33" s="22"/>
      <c r="D33" s="22"/>
      <c r="E33" s="22"/>
      <c r="F33" s="22"/>
      <c r="G33" s="22"/>
      <c r="H33" s="22"/>
      <c r="I33" s="22"/>
      <c r="J33" s="22"/>
      <c r="K33" s="22"/>
    </row>
    <row r="34" spans="2:11" x14ac:dyDescent="0.25">
      <c r="B34" s="22"/>
      <c r="C34" s="22"/>
      <c r="D34" s="22"/>
      <c r="E34" s="22"/>
      <c r="F34" s="22"/>
      <c r="G34" s="22"/>
      <c r="H34" s="22"/>
      <c r="I34" s="22"/>
      <c r="J34" s="22"/>
      <c r="K34" s="22"/>
    </row>
    <row r="35" spans="2:11" x14ac:dyDescent="0.25">
      <c r="B35" s="22"/>
      <c r="C35" s="22"/>
      <c r="D35" s="22"/>
      <c r="E35" s="22"/>
      <c r="F35" s="22"/>
      <c r="G35" s="22"/>
      <c r="H35" s="22"/>
      <c r="I35" s="22"/>
      <c r="J35" s="22"/>
      <c r="K35" s="22"/>
    </row>
  </sheetData>
  <mergeCells count="2">
    <mergeCell ref="B10:K35"/>
    <mergeCell ref="A8:K8"/>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4AC5-E6D1-4877-BF6E-F93F4C3C1197}">
  <dimension ref="B4:G12"/>
  <sheetViews>
    <sheetView workbookViewId="0"/>
  </sheetViews>
  <sheetFormatPr defaultRowHeight="15" x14ac:dyDescent="0.25"/>
  <cols>
    <col min="1" max="1" width="2.7109375" customWidth="1"/>
    <col min="2" max="2" width="31.5703125" customWidth="1"/>
    <col min="3" max="3" width="5.85546875" customWidth="1"/>
    <col min="4" max="4" width="18.28515625" style="3" customWidth="1"/>
    <col min="5" max="5" width="18.85546875" customWidth="1"/>
    <col min="6" max="6" width="19.5703125" customWidth="1"/>
    <col min="7" max="7" width="11.7109375" style="3" customWidth="1"/>
  </cols>
  <sheetData>
    <row r="4" spans="2:7" x14ac:dyDescent="0.25">
      <c r="D4" s="24" t="s">
        <v>8</v>
      </c>
      <c r="E4" s="25" t="s">
        <v>9</v>
      </c>
      <c r="F4" s="24" t="s">
        <v>10</v>
      </c>
      <c r="G4" s="24" t="s">
        <v>12</v>
      </c>
    </row>
    <row r="5" spans="2:7" x14ac:dyDescent="0.25">
      <c r="B5" t="s">
        <v>3</v>
      </c>
      <c r="D5" s="2">
        <v>5</v>
      </c>
      <c r="E5" s="3">
        <v>3</v>
      </c>
      <c r="F5" s="3">
        <v>2</v>
      </c>
      <c r="G5" s="3">
        <v>2</v>
      </c>
    </row>
    <row r="6" spans="2:7" x14ac:dyDescent="0.25">
      <c r="B6" t="s">
        <v>4</v>
      </c>
      <c r="D6" s="4">
        <v>45000</v>
      </c>
      <c r="E6" s="4">
        <v>65000</v>
      </c>
      <c r="F6" s="4">
        <v>45000</v>
      </c>
      <c r="G6" s="4">
        <v>65000</v>
      </c>
    </row>
    <row r="7" spans="2:7" x14ac:dyDescent="0.25">
      <c r="B7" t="s">
        <v>5</v>
      </c>
      <c r="D7" s="3">
        <v>2080</v>
      </c>
      <c r="E7" s="3">
        <v>2080</v>
      </c>
      <c r="F7" s="3">
        <v>2080</v>
      </c>
      <c r="G7" s="3">
        <v>2080</v>
      </c>
    </row>
    <row r="8" spans="2:7" x14ac:dyDescent="0.25">
      <c r="B8" t="s">
        <v>7</v>
      </c>
      <c r="D8" s="5">
        <f>D6/D7</f>
        <v>21.634615384615383</v>
      </c>
      <c r="E8" s="5">
        <f t="shared" ref="E8:G8" si="0">E6/E7</f>
        <v>31.25</v>
      </c>
      <c r="F8" s="5">
        <f t="shared" si="0"/>
        <v>21.634615384615383</v>
      </c>
      <c r="G8" s="5">
        <f t="shared" si="0"/>
        <v>31.25</v>
      </c>
    </row>
    <row r="9" spans="2:7" x14ac:dyDescent="0.25">
      <c r="B9" t="s">
        <v>6</v>
      </c>
      <c r="D9" s="4">
        <f>D5*52*D8</f>
        <v>5625</v>
      </c>
      <c r="E9" s="4">
        <f t="shared" ref="E9:G9" si="1">E5*52*E8</f>
        <v>4875</v>
      </c>
      <c r="F9" s="4">
        <f t="shared" si="1"/>
        <v>2250</v>
      </c>
      <c r="G9" s="4">
        <f t="shared" si="1"/>
        <v>3250</v>
      </c>
    </row>
    <row r="10" spans="2:7" x14ac:dyDescent="0.25">
      <c r="B10" t="s">
        <v>11</v>
      </c>
      <c r="D10" s="3">
        <v>20</v>
      </c>
      <c r="E10" s="3">
        <v>2</v>
      </c>
      <c r="F10" s="3">
        <v>5</v>
      </c>
      <c r="G10" s="3">
        <v>5</v>
      </c>
    </row>
    <row r="11" spans="2:7" ht="15.75" thickBot="1" x14ac:dyDescent="0.3">
      <c r="B11" t="s">
        <v>17</v>
      </c>
      <c r="D11" s="6">
        <f>D9*D10</f>
        <v>112500</v>
      </c>
      <c r="E11" s="6">
        <f t="shared" ref="E11:G11" si="2">E9*E10</f>
        <v>9750</v>
      </c>
      <c r="F11" s="6">
        <f t="shared" si="2"/>
        <v>11250</v>
      </c>
      <c r="G11" s="6">
        <f t="shared" si="2"/>
        <v>16250</v>
      </c>
    </row>
    <row r="12" spans="2:7" ht="15.75" thickBot="1" x14ac:dyDescent="0.3">
      <c r="B12" t="s">
        <v>13</v>
      </c>
      <c r="G12" s="7">
        <f>SUM(D11:G11)</f>
        <v>149750</v>
      </c>
    </row>
  </sheetData>
  <pageMargins left="0.7" right="0.7" top="0.75" bottom="0.75" header="0.3" footer="0.3"/>
  <pageSetup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C91F-EAF8-4E53-B075-80E9DDE6C96C}">
  <dimension ref="B4:G12"/>
  <sheetViews>
    <sheetView workbookViewId="0"/>
  </sheetViews>
  <sheetFormatPr defaultRowHeight="15" x14ac:dyDescent="0.25"/>
  <cols>
    <col min="1" max="1" width="3.140625" customWidth="1"/>
    <col min="2" max="2" width="31.5703125" customWidth="1"/>
    <col min="3" max="3" width="5.85546875" customWidth="1"/>
    <col min="4" max="4" width="18.28515625" style="3" customWidth="1"/>
    <col min="5" max="5" width="18.85546875" customWidth="1"/>
    <col min="6" max="6" width="19.5703125" customWidth="1"/>
    <col min="7" max="7" width="21.140625" style="3" bestFit="1" customWidth="1"/>
  </cols>
  <sheetData>
    <row r="4" spans="2:7" ht="30" x14ac:dyDescent="0.25">
      <c r="D4" s="26" t="s">
        <v>22</v>
      </c>
      <c r="E4" s="27" t="s">
        <v>24</v>
      </c>
      <c r="F4" s="27" t="s">
        <v>23</v>
      </c>
      <c r="G4" s="26" t="s">
        <v>21</v>
      </c>
    </row>
    <row r="5" spans="2:7" x14ac:dyDescent="0.25">
      <c r="B5" t="s">
        <v>18</v>
      </c>
      <c r="D5" s="5">
        <v>50000</v>
      </c>
      <c r="E5" s="5">
        <v>350000</v>
      </c>
      <c r="F5" s="5">
        <v>75000</v>
      </c>
      <c r="G5" s="5">
        <v>40000</v>
      </c>
    </row>
    <row r="6" spans="2:7" x14ac:dyDescent="0.25">
      <c r="B6" t="s">
        <v>19</v>
      </c>
      <c r="D6" s="10">
        <v>0.22</v>
      </c>
      <c r="E6" s="10">
        <v>0.25</v>
      </c>
      <c r="F6" s="10">
        <v>0.15</v>
      </c>
      <c r="G6" s="10">
        <v>0.22</v>
      </c>
    </row>
    <row r="7" spans="2:7" x14ac:dyDescent="0.25">
      <c r="D7" s="11"/>
      <c r="E7" s="12"/>
      <c r="F7" s="12"/>
      <c r="G7" s="12"/>
    </row>
    <row r="8" spans="2:7" x14ac:dyDescent="0.25">
      <c r="D8" s="5">
        <f>D5*D6</f>
        <v>11000</v>
      </c>
      <c r="E8" s="5">
        <f t="shared" ref="E8:G8" si="0">E5*E6</f>
        <v>87500</v>
      </c>
      <c r="F8" s="5">
        <f t="shared" si="0"/>
        <v>11250</v>
      </c>
      <c r="G8" s="5">
        <f t="shared" si="0"/>
        <v>8800</v>
      </c>
    </row>
    <row r="9" spans="2:7" x14ac:dyDescent="0.25">
      <c r="D9" s="4"/>
      <c r="E9" s="4"/>
      <c r="F9" s="4"/>
      <c r="G9" s="4"/>
    </row>
    <row r="10" spans="2:7" x14ac:dyDescent="0.25">
      <c r="E10" s="3"/>
      <c r="F10" s="3"/>
    </row>
    <row r="11" spans="2:7" ht="15.75" thickBot="1" x14ac:dyDescent="0.3">
      <c r="D11" s="6">
        <f>D8</f>
        <v>11000</v>
      </c>
      <c r="E11" s="6">
        <f t="shared" ref="E11:G11" si="1">E8</f>
        <v>87500</v>
      </c>
      <c r="F11" s="6">
        <f t="shared" si="1"/>
        <v>11250</v>
      </c>
      <c r="G11" s="6">
        <f t="shared" si="1"/>
        <v>8800</v>
      </c>
    </row>
    <row r="12" spans="2:7" ht="15.75" thickBot="1" x14ac:dyDescent="0.3">
      <c r="B12" t="s">
        <v>20</v>
      </c>
      <c r="G12" s="7">
        <f>SUM(D11:G11)</f>
        <v>118550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4FD16-5300-4D84-93D5-97A518EA59B9}">
  <dimension ref="B4:G12"/>
  <sheetViews>
    <sheetView workbookViewId="0"/>
  </sheetViews>
  <sheetFormatPr defaultRowHeight="15" x14ac:dyDescent="0.25"/>
  <cols>
    <col min="1" max="1" width="3.140625" customWidth="1"/>
    <col min="2" max="2" width="31.5703125" customWidth="1"/>
    <col min="3" max="3" width="5.85546875" customWidth="1"/>
    <col min="4" max="4" width="21.5703125" style="3" bestFit="1" customWidth="1"/>
    <col min="5" max="5" width="18.7109375" bestFit="1" customWidth="1"/>
    <col min="6" max="6" width="22.85546875" bestFit="1" customWidth="1"/>
    <col min="7" max="7" width="19.42578125" style="3" bestFit="1" customWidth="1"/>
  </cols>
  <sheetData>
    <row r="4" spans="2:7" x14ac:dyDescent="0.25">
      <c r="D4" s="26" t="s">
        <v>25</v>
      </c>
      <c r="E4" s="26" t="s">
        <v>28</v>
      </c>
      <c r="F4" s="26" t="s">
        <v>26</v>
      </c>
      <c r="G4" s="26" t="s">
        <v>27</v>
      </c>
    </row>
    <row r="5" spans="2:7" x14ac:dyDescent="0.25">
      <c r="B5" t="s">
        <v>18</v>
      </c>
      <c r="D5" s="5">
        <v>25000</v>
      </c>
      <c r="E5" s="5">
        <v>35000</v>
      </c>
      <c r="F5" s="5">
        <v>220000</v>
      </c>
      <c r="G5" s="5">
        <v>25000</v>
      </c>
    </row>
    <row r="6" spans="2:7" x14ac:dyDescent="0.25">
      <c r="B6" t="s">
        <v>19</v>
      </c>
      <c r="D6" s="10">
        <v>0.22</v>
      </c>
      <c r="E6" s="10">
        <v>0.25</v>
      </c>
      <c r="F6" s="10">
        <v>0.35</v>
      </c>
      <c r="G6" s="10">
        <v>0.4</v>
      </c>
    </row>
    <row r="7" spans="2:7" x14ac:dyDescent="0.25">
      <c r="D7" s="11"/>
      <c r="E7" s="12"/>
      <c r="F7" s="12"/>
      <c r="G7" s="12"/>
    </row>
    <row r="8" spans="2:7" x14ac:dyDescent="0.25">
      <c r="D8" s="5">
        <f>D5*D6</f>
        <v>5500</v>
      </c>
      <c r="E8" s="5">
        <f t="shared" ref="E8:G8" si="0">E5*E6</f>
        <v>8750</v>
      </c>
      <c r="F8" s="5">
        <f t="shared" si="0"/>
        <v>77000</v>
      </c>
      <c r="G8" s="5">
        <f t="shared" si="0"/>
        <v>10000</v>
      </c>
    </row>
    <row r="9" spans="2:7" x14ac:dyDescent="0.25">
      <c r="D9" s="4"/>
      <c r="E9" s="4"/>
      <c r="F9" s="4"/>
      <c r="G9" s="4"/>
    </row>
    <row r="10" spans="2:7" x14ac:dyDescent="0.25">
      <c r="E10" s="3"/>
      <c r="F10" s="3"/>
    </row>
    <row r="11" spans="2:7" ht="15.75" thickBot="1" x14ac:dyDescent="0.3">
      <c r="D11" s="6">
        <f>D8</f>
        <v>5500</v>
      </c>
      <c r="E11" s="6">
        <f t="shared" ref="E11:G11" si="1">E8</f>
        <v>8750</v>
      </c>
      <c r="F11" s="6">
        <f t="shared" si="1"/>
        <v>77000</v>
      </c>
      <c r="G11" s="6">
        <f t="shared" si="1"/>
        <v>10000</v>
      </c>
    </row>
    <row r="12" spans="2:7" ht="15.75" thickBot="1" x14ac:dyDescent="0.3">
      <c r="B12" t="s">
        <v>20</v>
      </c>
      <c r="G12" s="7">
        <f>SUM(D11:G11)</f>
        <v>101250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7B3D-F9BE-441F-B8FF-1176BA5C1BB0}">
  <dimension ref="B4:H50"/>
  <sheetViews>
    <sheetView workbookViewId="0"/>
  </sheetViews>
  <sheetFormatPr defaultRowHeight="15" x14ac:dyDescent="0.25"/>
  <cols>
    <col min="1" max="1" width="4.7109375" customWidth="1"/>
    <col min="2" max="2" width="51.85546875" customWidth="1"/>
    <col min="3" max="8" width="15.7109375" customWidth="1"/>
  </cols>
  <sheetData>
    <row r="4" spans="2:8" x14ac:dyDescent="0.25">
      <c r="C4" s="26" t="s">
        <v>16</v>
      </c>
      <c r="D4" s="26" t="s">
        <v>0</v>
      </c>
      <c r="E4" s="26" t="s">
        <v>1</v>
      </c>
      <c r="F4" s="26" t="s">
        <v>2</v>
      </c>
      <c r="G4" s="26" t="s">
        <v>14</v>
      </c>
      <c r="H4" s="26" t="s">
        <v>15</v>
      </c>
    </row>
    <row r="5" spans="2:8" x14ac:dyDescent="0.25">
      <c r="B5" t="s">
        <v>29</v>
      </c>
      <c r="D5" s="8">
        <v>10400</v>
      </c>
      <c r="E5" s="8">
        <v>10400</v>
      </c>
      <c r="F5" s="8">
        <v>10400</v>
      </c>
      <c r="G5" s="8">
        <v>10400</v>
      </c>
      <c r="H5" s="8">
        <v>10400</v>
      </c>
    </row>
    <row r="6" spans="2:8" x14ac:dyDescent="0.25">
      <c r="B6" t="s">
        <v>30</v>
      </c>
      <c r="D6" s="13">
        <v>0.6</v>
      </c>
      <c r="E6" s="13">
        <v>0.8</v>
      </c>
      <c r="F6" s="13">
        <v>0.8</v>
      </c>
      <c r="G6" s="13">
        <v>0.8</v>
      </c>
      <c r="H6" s="13">
        <v>0.8</v>
      </c>
    </row>
    <row r="7" spans="2:8" x14ac:dyDescent="0.25">
      <c r="B7" t="s">
        <v>31</v>
      </c>
      <c r="D7">
        <f>D6*D5</f>
        <v>6240</v>
      </c>
      <c r="E7">
        <f t="shared" ref="E7:H7" si="0">E6*E5</f>
        <v>8320</v>
      </c>
      <c r="F7">
        <f t="shared" si="0"/>
        <v>8320</v>
      </c>
      <c r="G7">
        <f t="shared" si="0"/>
        <v>8320</v>
      </c>
      <c r="H7">
        <f t="shared" si="0"/>
        <v>8320</v>
      </c>
    </row>
    <row r="8" spans="2:8" x14ac:dyDescent="0.25">
      <c r="B8" t="s">
        <v>32</v>
      </c>
      <c r="D8" s="8">
        <v>79530</v>
      </c>
      <c r="E8" s="8">
        <v>79530</v>
      </c>
      <c r="F8" s="8">
        <v>79530</v>
      </c>
      <c r="G8" s="8">
        <v>79530</v>
      </c>
      <c r="H8" s="8">
        <v>79530</v>
      </c>
    </row>
    <row r="9" spans="2:8" x14ac:dyDescent="0.25">
      <c r="B9" t="s">
        <v>33</v>
      </c>
      <c r="D9" s="14">
        <v>38.24</v>
      </c>
      <c r="E9" s="14">
        <v>38.24</v>
      </c>
      <c r="F9" s="14">
        <v>38.24</v>
      </c>
      <c r="G9" s="14">
        <v>38.24</v>
      </c>
      <c r="H9" s="14">
        <v>38.24</v>
      </c>
    </row>
    <row r="10" spans="2:8" ht="15.75" thickBot="1" x14ac:dyDescent="0.3">
      <c r="B10" t="s">
        <v>34</v>
      </c>
      <c r="D10" s="15">
        <f>D9*D7</f>
        <v>238617.60000000001</v>
      </c>
      <c r="E10" s="15">
        <f t="shared" ref="E10:H10" si="1">E9*E7</f>
        <v>318156.79999999999</v>
      </c>
      <c r="F10" s="15">
        <f t="shared" si="1"/>
        <v>318156.79999999999</v>
      </c>
      <c r="G10" s="15">
        <f t="shared" si="1"/>
        <v>318156.79999999999</v>
      </c>
      <c r="H10" s="15">
        <f t="shared" si="1"/>
        <v>318156.79999999999</v>
      </c>
    </row>
    <row r="11" spans="2:8" ht="15.75" thickBot="1" x14ac:dyDescent="0.3">
      <c r="B11" t="s">
        <v>35</v>
      </c>
      <c r="H11" s="16">
        <f>SUM(D10:H10)</f>
        <v>1511244.8</v>
      </c>
    </row>
    <row r="46" spans="4:8" x14ac:dyDescent="0.25">
      <c r="D46" s="1"/>
      <c r="E46" s="1"/>
      <c r="F46" s="1"/>
      <c r="G46" s="1"/>
      <c r="H46" s="1"/>
    </row>
    <row r="47" spans="4:8" x14ac:dyDescent="0.25">
      <c r="D47" s="8"/>
    </row>
    <row r="49" spans="4:8" x14ac:dyDescent="0.25">
      <c r="D49" s="1"/>
      <c r="E49" s="1"/>
      <c r="F49" s="1"/>
      <c r="G49" s="1"/>
      <c r="H49" s="1"/>
    </row>
    <row r="50" spans="4:8" x14ac:dyDescent="0.25">
      <c r="D50" s="1"/>
      <c r="E50" s="1"/>
      <c r="F50" s="1"/>
      <c r="G50" s="1"/>
      <c r="H50"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95C98-9A53-4C42-9FD6-0B2D34D1E78F}">
  <dimension ref="B4:H50"/>
  <sheetViews>
    <sheetView workbookViewId="0"/>
  </sheetViews>
  <sheetFormatPr defaultRowHeight="15" x14ac:dyDescent="0.25"/>
  <cols>
    <col min="1" max="1" width="4.7109375" customWidth="1"/>
    <col min="2" max="2" width="51.85546875" customWidth="1"/>
    <col min="3" max="8" width="15.7109375" customWidth="1"/>
  </cols>
  <sheetData>
    <row r="4" spans="2:8" x14ac:dyDescent="0.25">
      <c r="C4" s="26" t="s">
        <v>16</v>
      </c>
      <c r="D4" s="26" t="s">
        <v>0</v>
      </c>
      <c r="E4" s="26" t="s">
        <v>1</v>
      </c>
      <c r="F4" s="26" t="s">
        <v>2</v>
      </c>
      <c r="G4" s="26" t="s">
        <v>14</v>
      </c>
      <c r="H4" s="26" t="s">
        <v>15</v>
      </c>
    </row>
    <row r="5" spans="2:8" x14ac:dyDescent="0.25">
      <c r="B5" t="s">
        <v>36</v>
      </c>
      <c r="D5" s="17">
        <f>E5/2</f>
        <v>74875</v>
      </c>
      <c r="E5" s="17">
        <v>149750</v>
      </c>
      <c r="F5" s="17">
        <v>149750</v>
      </c>
      <c r="G5" s="17">
        <v>149750</v>
      </c>
      <c r="H5" s="17">
        <v>149750</v>
      </c>
    </row>
    <row r="6" spans="2:8" x14ac:dyDescent="0.25">
      <c r="B6" t="s">
        <v>37</v>
      </c>
      <c r="D6" s="17">
        <f>E6/2</f>
        <v>59275</v>
      </c>
      <c r="E6" s="17">
        <v>118550</v>
      </c>
      <c r="F6" s="17">
        <v>118550</v>
      </c>
      <c r="G6" s="17">
        <v>118550</v>
      </c>
      <c r="H6" s="17">
        <v>118550</v>
      </c>
    </row>
    <row r="7" spans="2:8" x14ac:dyDescent="0.25">
      <c r="B7" t="s">
        <v>38</v>
      </c>
      <c r="D7" s="17">
        <f t="shared" ref="D7:D8" si="0">E7/2</f>
        <v>50625</v>
      </c>
      <c r="E7" s="17">
        <v>101250</v>
      </c>
      <c r="F7" s="17">
        <v>101250</v>
      </c>
      <c r="G7" s="17">
        <v>101250</v>
      </c>
      <c r="H7" s="17">
        <v>101250</v>
      </c>
    </row>
    <row r="8" spans="2:8" x14ac:dyDescent="0.25">
      <c r="B8" t="s">
        <v>39</v>
      </c>
      <c r="D8" s="17">
        <f t="shared" si="0"/>
        <v>159078.5</v>
      </c>
      <c r="E8" s="17">
        <v>318157</v>
      </c>
      <c r="F8" s="17">
        <v>318157</v>
      </c>
      <c r="G8" s="17">
        <v>318157</v>
      </c>
      <c r="H8" s="17">
        <v>318157</v>
      </c>
    </row>
    <row r="10" spans="2:8" x14ac:dyDescent="0.25">
      <c r="B10" t="s">
        <v>40</v>
      </c>
      <c r="D10" s="8">
        <v>-90000</v>
      </c>
      <c r="E10" s="8">
        <v>-15000</v>
      </c>
      <c r="F10" s="8">
        <v>-15000</v>
      </c>
      <c r="G10" s="8">
        <v>-15000</v>
      </c>
      <c r="H10" s="8">
        <v>-15000</v>
      </c>
    </row>
    <row r="11" spans="2:8" x14ac:dyDescent="0.25">
      <c r="B11" t="s">
        <v>41</v>
      </c>
    </row>
    <row r="12" spans="2:8" ht="15.75" thickBot="1" x14ac:dyDescent="0.3">
      <c r="B12" t="s">
        <v>42</v>
      </c>
      <c r="C12" s="18"/>
      <c r="D12" s="19">
        <f>SUM(D5:D11)</f>
        <v>253853.5</v>
      </c>
      <c r="E12" s="19">
        <f t="shared" ref="E12:H12" si="1">SUM(E5:E11)</f>
        <v>672707</v>
      </c>
      <c r="F12" s="19">
        <f t="shared" si="1"/>
        <v>672707</v>
      </c>
      <c r="G12" s="19">
        <f t="shared" si="1"/>
        <v>672707</v>
      </c>
      <c r="H12" s="20">
        <f t="shared" si="1"/>
        <v>672707</v>
      </c>
    </row>
    <row r="13" spans="2:8" ht="15.75" thickBot="1" x14ac:dyDescent="0.3">
      <c r="B13" t="s">
        <v>43</v>
      </c>
      <c r="H13" s="21">
        <f>SUM(D12:H12)</f>
        <v>2944681.5</v>
      </c>
    </row>
    <row r="46" spans="4:8" x14ac:dyDescent="0.25">
      <c r="D46" s="1"/>
      <c r="E46" s="1"/>
      <c r="F46" s="1"/>
      <c r="G46" s="1"/>
      <c r="H46" s="1"/>
    </row>
    <row r="47" spans="4:8" x14ac:dyDescent="0.25">
      <c r="D47" s="8"/>
    </row>
    <row r="49" spans="4:8" x14ac:dyDescent="0.25">
      <c r="D49" s="1"/>
      <c r="E49" s="1"/>
      <c r="F49" s="1"/>
      <c r="G49" s="1"/>
      <c r="H49" s="1"/>
    </row>
    <row r="50" spans="4:8" x14ac:dyDescent="0.25">
      <c r="D50" s="1"/>
      <c r="E50" s="1"/>
      <c r="F50" s="1"/>
      <c r="G50" s="1"/>
      <c r="H5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Decisions ROI Calculator</vt:lpstr>
      <vt:lpstr>1. Efficiency</vt:lpstr>
      <vt:lpstr>2. Flexibility</vt:lpstr>
      <vt:lpstr>3. Quality</vt:lpstr>
      <vt:lpstr>4. Speed</vt:lpstr>
      <vt:lpst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Jones</dc:creator>
  <cp:lastModifiedBy>Gordon Jones</cp:lastModifiedBy>
  <dcterms:created xsi:type="dcterms:W3CDTF">2017-12-11T15:53:23Z</dcterms:created>
  <dcterms:modified xsi:type="dcterms:W3CDTF">2018-01-18T14:52:47Z</dcterms:modified>
</cp:coreProperties>
</file>